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F:\SGCCSOS\03. ÁREA DE TRABAJO\AM 21 Combustibles\AM21-2023\09 - Instrucciones y modelos\"/>
    </mc:Choice>
  </mc:AlternateContent>
  <xr:revisionPtr revIDLastSave="0" documentId="8_{0B6C9CC2-2DEC-45D2-B49E-E51571D35A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STRUCCIONES" sheetId="7" r:id="rId1"/>
    <sheet name="L1-Península" sheetId="2" r:id="rId2"/>
    <sheet name="L2-Canarias" sheetId="3" r:id="rId3"/>
    <sheet name="L4-Ceuta" sheetId="4" r:id="rId4"/>
    <sheet name="L5-Melilla" sheetId="5" r:id="rId5"/>
    <sheet name="L6-Baleares" sheetId="6" r:id="rId6"/>
  </sheets>
  <definedNames>
    <definedName name="_xlnm.Print_Area" localSheetId="0">INSTRUCCIONES!$A$1:$O$30</definedName>
    <definedName name="_xlnm.Print_Area" localSheetId="3">'L4-Ceuta'!$A$1:$AC$12</definedName>
    <definedName name="_xlnm.Print_Area" localSheetId="4">'L5-Melilla'!$A$1:$Q$10</definedName>
    <definedName name="_xlnm.Print_Area" localSheetId="5">'L6-Baleares'!$A$1:$AC$12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3" l="1"/>
  <c r="O12" i="2"/>
  <c r="O10" i="5"/>
  <c r="O12" i="4"/>
  <c r="H12" i="4"/>
  <c r="H12" i="3"/>
  <c r="O12" i="6" l="1"/>
  <c r="H10" i="5"/>
  <c r="J12" i="4"/>
  <c r="J10" i="5" l="1"/>
  <c r="I10" i="5"/>
  <c r="F10" i="5"/>
  <c r="J12" i="6"/>
  <c r="H12" i="6"/>
  <c r="I12" i="6" s="1"/>
  <c r="F12" i="6"/>
  <c r="I12" i="4"/>
  <c r="F12" i="4"/>
  <c r="I12" i="3"/>
  <c r="J12" i="3"/>
  <c r="F12" i="3"/>
  <c r="J12" i="2" l="1"/>
  <c r="H12" i="2"/>
  <c r="I12" i="2" s="1"/>
  <c r="F1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Enebral Prieto, Mª Teresa</author>
  </authors>
  <commentList>
    <comment ref="F1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La duración máxima del contrato basado, incluidas las posibles prórrogas, no puede exceder en más de 6 meses la vigencia del acuerdo marco.
</t>
        </r>
      </text>
    </comment>
    <comment ref="H11" authorId="0" shapeId="0" xr:uid="{00000000-0006-0000-0000-000002000000}">
      <text>
        <r>
          <rPr>
            <sz val="9"/>
            <color indexed="81"/>
            <rFont val="Tahoma"/>
            <family val="2"/>
          </rPr>
          <t>Tipo impositivo IVA 21%: Artículo 90 de la Ley 37/1992, de 28 diciembre, del Impuesto sobre el Valor Añadido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Enebral Prieto, Mª Teresa</author>
  </authors>
  <commentList>
    <comment ref="F11" authorId="0" shapeId="0" xr:uid="{B9E0B2BC-53BF-49D6-A194-1929F453F6A3}">
      <text>
        <r>
          <rPr>
            <sz val="9"/>
            <color indexed="81"/>
            <rFont val="Tahoma"/>
            <family val="2"/>
          </rPr>
          <t xml:space="preserve">La duración máxima del contrato basado, incluidas las posibles prórrogas, no puede exceder en más de 6 meses la vigencia del acuerdo marco.
</t>
        </r>
      </text>
    </comment>
    <comment ref="H11" authorId="0" shapeId="0" xr:uid="{00000000-0006-0000-0100-000002000000}">
      <text>
        <r>
          <rPr>
            <sz val="9"/>
            <color indexed="81"/>
            <rFont val="Tahoma"/>
            <family val="2"/>
          </rPr>
          <t>Tipo gravamen IGIC: 0%: Las entregas de petróleo y de los productos derivados de su refino por el Art. 52 f.) de la Ley 4/2012, de 25 junio, de medidas administrativas y fiscales de la Comunidad Autónoma de Canarias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Enebral Prieto, Mª Teresa</author>
  </authors>
  <commentList>
    <comment ref="F11" authorId="0" shapeId="0" xr:uid="{3793CF1C-788B-496D-BB0C-881B9EAF9E0E}">
      <text>
        <r>
          <rPr>
            <sz val="9"/>
            <color indexed="81"/>
            <rFont val="Tahoma"/>
            <family val="2"/>
          </rPr>
          <t xml:space="preserve">La duración máxima del contrato basado, incluidas las posibles prórrogas, no puede exceder en más de 6 meses la vigencia del acuerdo marco.
</t>
        </r>
      </text>
    </comment>
    <comment ref="H11" authorId="0" shapeId="0" xr:uid="{00000000-0006-0000-0200-000002000000}">
      <text>
        <r>
          <rPr>
            <sz val="9"/>
            <color indexed="81"/>
            <rFont val="Tahoma"/>
            <family val="2"/>
          </rPr>
          <t>Tipo de impositivo IPSI 0%: El suminsitro de combustibles en estaciones de servicio es una ENTREGA DE BIENES MUEBLES NO SUJETA AL IPSI NI A SU GRAVAMEN COMPLEMENTARIO
(Ley 8/1991 de 25 de marzo, por la que se aprueba el arbitrio sobre la producción y la importación en las ciudades de Ceuta y Melilla)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Enebral Prieto, Mª Teresa</author>
  </authors>
  <commentList>
    <comment ref="F9" authorId="0" shapeId="0" xr:uid="{025662A9-4460-439C-B9E3-2B64789C96DE}">
      <text>
        <r>
          <rPr>
            <sz val="9"/>
            <color indexed="81"/>
            <rFont val="Tahoma"/>
            <family val="2"/>
          </rPr>
          <t xml:space="preserve">La duración máxima del contrato basado, incluidas las posibles prórrogas, no puede exceder en más de 6 meses la vigencia del acuerdo marco.
</t>
        </r>
      </text>
    </comment>
    <comment ref="H9" authorId="0" shapeId="0" xr:uid="{00000000-0006-0000-0300-000002000000}">
      <text>
        <r>
          <rPr>
            <sz val="9"/>
            <color indexed="81"/>
            <rFont val="Tahoma"/>
            <family val="2"/>
          </rPr>
          <t>Tipo de impositivo IPSI 0% : El suminsitro de combustibles en estaciones de servicio es una ENTREGA DE BIENES MUEBLES NO SUJETA AL IPSI NI A SU GRAVAMEN COMPLEMENTARIO
(Ley 8/1991 de 25 de marzo, por la que se aprueba el arbitrio sobre la producción y la importación en las ciudades de Ceuta y Melilla)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Enebral Prieto, Mª Teresa</author>
  </authors>
  <commentList>
    <comment ref="F11" authorId="0" shapeId="0" xr:uid="{6BAE5C2A-F951-45B2-96BC-13288B35831D}">
      <text>
        <r>
          <rPr>
            <sz val="9"/>
            <color indexed="81"/>
            <rFont val="Tahoma"/>
            <family val="2"/>
          </rPr>
          <t xml:space="preserve">La duración máxima del contrato basado, incluidas las posibles prórrogas, no puede exceder en más de 6 meses la vigencia del acuerdo marco.
</t>
        </r>
      </text>
    </comment>
    <comment ref="H11" authorId="0" shapeId="0" xr:uid="{00000000-0006-0000-0400-000002000000}">
      <text>
        <r>
          <rPr>
            <sz val="9"/>
            <color indexed="81"/>
            <rFont val="Tahoma"/>
            <family val="2"/>
          </rPr>
          <t>Tipo impositivo IVA 21%: Artículo 90 de la Ley 37/1992, de 28 diciembre, del Impuesto sobre el Valor Añadido.</t>
        </r>
      </text>
    </comment>
  </commentList>
</comments>
</file>

<file path=xl/sharedStrings.xml><?xml version="1.0" encoding="utf-8"?>
<sst xmlns="http://schemas.openxmlformats.org/spreadsheetml/2006/main" count="216" uniqueCount="81">
  <si>
    <t xml:space="preserve">Gasolina </t>
  </si>
  <si>
    <t>Gasóleo A</t>
  </si>
  <si>
    <t>Gasóleo B</t>
  </si>
  <si>
    <t>Bioetanol</t>
  </si>
  <si>
    <t xml:space="preserve">Biodiesel </t>
  </si>
  <si>
    <t>GLP</t>
  </si>
  <si>
    <t>Procedimiento adjudicación</t>
  </si>
  <si>
    <t xml:space="preserve"> IVA 21 %</t>
  </si>
  <si>
    <t>LOTE 1 (Península)</t>
  </si>
  <si>
    <t>PLAZO EJECUCIÓN CONTRATO BASADO</t>
  </si>
  <si>
    <r>
      <t xml:space="preserve">Empresa propuesta como adjudicataria </t>
    </r>
    <r>
      <rPr>
        <b/>
        <u/>
        <sz val="11"/>
        <color theme="1"/>
        <rFont val="Calibri"/>
        <family val="2"/>
        <scheme val="minor"/>
      </rPr>
      <t>en Compra Directa</t>
    </r>
  </si>
  <si>
    <t>Adblue</t>
  </si>
  <si>
    <t>LOTE 2 (Islas Canarias excepto Gomera y El Hierro)</t>
  </si>
  <si>
    <t xml:space="preserve"> IGIC 0 %</t>
  </si>
  <si>
    <t>LOTE 5 (Melilla)</t>
  </si>
  <si>
    <t>LOTE</t>
  </si>
  <si>
    <t>LOTE 4 (Ceuta)</t>
  </si>
  <si>
    <t>LOTE 6 (Islas Baleares)</t>
  </si>
  <si>
    <t>CEPSA</t>
  </si>
  <si>
    <t>COMPRA DIRECTA</t>
  </si>
  <si>
    <t>CEPSA: Descuento COMPRA DIRECTA: 11,75 %</t>
  </si>
  <si>
    <t>CEPSA: Descuento COMPRA DIRECTA: 10,35 %</t>
  </si>
  <si>
    <t>CEPSA: Descuento COMPRA DIRECTA: 5,00 %</t>
  </si>
  <si>
    <t>CEPSA: Descuento COMPRA DIRECTA: 6,5 %</t>
  </si>
  <si>
    <t>SOLRED Descuento COMPRA DIRECTA: 9,00 %</t>
  </si>
  <si>
    <t>ON 365 ENERGIA: Descuento COMPRA DIRECTA: 3,60 %</t>
  </si>
  <si>
    <t>DISA RED: Descuento COMPRA DIRECTA: 8,01 %</t>
  </si>
  <si>
    <t>SOLRED: Descuento COMPRA DIRECTA: 10,00 %</t>
  </si>
  <si>
    <t xml:space="preserve"> IPSI 0 %</t>
  </si>
  <si>
    <t>j. Localidades donde se ubican los vehículos</t>
  </si>
  <si>
    <t>n. Aplicación presupuestaria que financia el contrato.</t>
  </si>
  <si>
    <t>Tabla de ayuda en el cálculo del importe total del contrato/presupuesto de licitación, el valor estimado del contrato conforme al artículo 101 LCSP, la distribución del gasto por anualidades, etc. de los contratos basados en AM 21/2023</t>
  </si>
  <si>
    <t>2ª LICITACIÓN si VE &gt; 60.000€ para 12 meses, salvo excepciones</t>
  </si>
  <si>
    <t>2ª LICITACIÓN si VE &gt; 60.000 € para 12 meses, salvo excepciones</t>
  </si>
  <si>
    <t>La fecha de finalización de los contratos basados, incluidas las posibles prórrogas, no puede exceder en más de seis meses de la vigencia del acuerdo marco.</t>
  </si>
  <si>
    <t>INSTRUCCIONES para utilizar la tabla de ayuda en el cálculo del importe total del contrato/presupuesto de licitación, el importe del valor estimado del contrato conforme al artículo 101 LCSP, la distribución del gasto por anualidades, etc. de los contratos basados en AM 21/2023</t>
  </si>
  <si>
    <t>2. Cumplimentar las casillas en amarillo:</t>
  </si>
  <si>
    <t xml:space="preserve">El PCAP establece que la duración de los contratos basados, incluidas las posibles prórrogas, será como máximo 30 meses, siempre y cuando la fecha de finalización de los contratos basados, incluidas las posibles prórrogas, no exceda en más de seis meses de la vigencia del acuerdo marco.
</t>
  </si>
  <si>
    <t>CASO DE COMPRA DIRECTA:</t>
  </si>
  <si>
    <t>CASO DE SEGUNDA LICITACIÓN:</t>
  </si>
  <si>
    <t>d. Duración contrato inicial
(en meses)</t>
  </si>
  <si>
    <t>e. Duración posible prórroga del contrato
(en meses)</t>
  </si>
  <si>
    <t>VALOR ESTIMADO (conforme con el art. 101 LCSP)</t>
  </si>
  <si>
    <t>h. Procedimiento adjudicación</t>
  </si>
  <si>
    <t>h. Procedimiento de adjudicación del contrato (se debe seleccionar de la lista desplegable contenida en la casilla):</t>
  </si>
  <si>
    <t>1. Elegir la pestaña correspondiente al lote del contrato basado que se va a tramitar.</t>
  </si>
  <si>
    <t>a. Nombre del organismo destinatario.</t>
  </si>
  <si>
    <t>b. Fecha de inicio del contrato.</t>
  </si>
  <si>
    <t>c. Fecha de fin cierta del contrato.</t>
  </si>
  <si>
    <t>d. Duración del contrato basado inicial (en meses).</t>
  </si>
  <si>
    <t>e. Duración de la posible prórroga del contrato (en meses).</t>
  </si>
  <si>
    <t>Si la duración máxima de los contratos, incluidas las posibles prórrogas, supera los 30 meses, el dato se resaltará en rojo.</t>
  </si>
  <si>
    <t>g. Distribución del gasto por anualidades: ejercicio corriente y ejercicios posteriores.</t>
  </si>
  <si>
    <t>i. Empresa propuesta como adjudicataria conforme a la cláusula 27.2.1 del PCAP.</t>
  </si>
  <si>
    <t>j. Localidades donde se ubican los vehículos.</t>
  </si>
  <si>
    <t>k. Número de vehículos que repostan en surtidor, por tipo de combustible.</t>
  </si>
  <si>
    <t>l. Número de vehículos que necesitan Adblue, en su caso.</t>
  </si>
  <si>
    <t>m. Número de elementos que recargan combustible con garrafa: grupos electrógenos, otros motores, etc., por tipo de combustible.</t>
  </si>
  <si>
    <t>a. Organismo destinatario</t>
  </si>
  <si>
    <t>b. Fecha Inicio</t>
  </si>
  <si>
    <t>c. Fecha Fin Cierta</t>
  </si>
  <si>
    <t>m. Número de vehículos que se recargan con garrafa
(Grupos electrógenos, maquinaria, etc.)</t>
  </si>
  <si>
    <r>
      <rPr>
        <u/>
        <sz val="11"/>
        <rFont val="Calibri"/>
        <family val="2"/>
        <scheme val="minor"/>
      </rPr>
      <t>Compra directa (sin nueva licitación)</t>
    </r>
    <r>
      <rPr>
        <sz val="11"/>
        <rFont val="Calibri"/>
        <family val="2"/>
        <scheme val="minor"/>
      </rPr>
      <t>: conforme a la cláusula 27.2.1 del PCAP.</t>
    </r>
  </si>
  <si>
    <r>
      <rPr>
        <u/>
        <sz val="11"/>
        <rFont val="Calibri"/>
        <family val="2"/>
        <scheme val="minor"/>
      </rPr>
      <t>Segunda licitación (con nueva licitación)</t>
    </r>
    <r>
      <rPr>
        <sz val="11"/>
        <rFont val="Calibri"/>
        <family val="2"/>
        <scheme val="minor"/>
      </rPr>
      <t>: conforme a la cláusula 27.2.2. del PCAP.</t>
    </r>
  </si>
  <si>
    <t>IMPORTE TOTAL</t>
  </si>
  <si>
    <t>g. DISTRIBUCIÓN DEL GASTO POR ANUALIDADES</t>
  </si>
  <si>
    <r>
      <t xml:space="preserve">i. Empresa propuesta como adjudicataria </t>
    </r>
    <r>
      <rPr>
        <b/>
        <u/>
        <sz val="11"/>
        <rFont val="Calibri"/>
        <family val="2"/>
        <scheme val="minor"/>
      </rPr>
      <t>en Compra Directa</t>
    </r>
  </si>
  <si>
    <t>k. Número de vehículos que repostan en surtidor</t>
  </si>
  <si>
    <t>l. Número de vehículos que necesitan Adblue</t>
  </si>
  <si>
    <t>n. Aplicación presupuestaria que financia el contrato</t>
  </si>
  <si>
    <t>DURACIÓN MÁXIMA DEL CONTRATO EN MESES
(en meses)</t>
  </si>
  <si>
    <t>VALOR ESTIMADO
(conforme con el art. 101 LCSP)</t>
  </si>
  <si>
    <t>Anualidad
Ejercicio Corriente</t>
  </si>
  <si>
    <t>IMPORTE TOTAL DEL CONTRATO / PRESUPUESTO DE LICITACIÓN</t>
  </si>
  <si>
    <t>Anualidad 
Ejercicio Posterior 1ª</t>
  </si>
  <si>
    <t>Anualidad 
Ejercicio Posterior 2ª</t>
  </si>
  <si>
    <t>Anualidad 
Ejercicio Posterior 3ª</t>
  </si>
  <si>
    <t>f. Base Imponible.</t>
  </si>
  <si>
    <t>Con la base imponible se calcula el importe total del contrato, impuestos incluidos, y el importe del valor estimado del contrato calculado conforme al artículo 101 de la Ley de Contratos del Sector Público (LCSP).</t>
  </si>
  <si>
    <t>f. Base imponible</t>
  </si>
  <si>
    <t xml:space="preserve">El importe total del contrato/presupuesto de licitación debe coincidir con el importe total de la distribución del gasto por anualidades, si no coincidiesen se resaltará este último en rojo.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</si>
</sst>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theme="0" tint="-4.9989318521683403E-2"/>
      <name val="Calibri"/>
      <family val="2"/>
      <scheme val="minor"/>
    </font>
    <font>
      <i/>
      <sz val="11"/>
      <name val="Calibri"/>
      <family val="2"/>
      <scheme val="minor"/>
    </font>
    <font>
      <b/>
      <u/>
      <sz val="11"/>
      <color theme="4" tint="-0.499984740745262"/>
      <name val="Calibri"/>
      <family val="2"/>
      <scheme val="minor"/>
    </font>
    <font>
      <i/>
      <sz val="11"/>
      <color theme="4" tint="-0.499984740745262"/>
      <name val="Calibri"/>
      <family val="2"/>
      <scheme val="minor"/>
    </font>
    <font>
      <sz val="9"/>
      <color theme="8" tint="-0.249977111117893"/>
      <name val="Calibri"/>
      <family val="2"/>
      <scheme val="minor"/>
    </font>
    <font>
      <b/>
      <i/>
      <sz val="11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u/>
      <sz val="11"/>
      <name val="Calibri"/>
      <family val="2"/>
      <scheme val="minor"/>
    </font>
    <font>
      <sz val="8"/>
      <name val="Calibri"/>
      <family val="2"/>
      <scheme val="minor"/>
    </font>
    <font>
      <b/>
      <i/>
      <u/>
      <sz val="12"/>
      <name val="Calibri"/>
      <family val="2"/>
      <scheme val="minor"/>
    </font>
    <font>
      <b/>
      <i/>
      <u/>
      <sz val="1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0" tint="-0.2499465926084170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EFE9A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theme="0" tint="-0.24994659260841701"/>
      </patternFill>
    </fill>
    <fill>
      <patternFill patternType="solid">
        <fgColor theme="0" tint="-4.9989318521683403E-2"/>
        <bgColor theme="0" tint="-4.9989318521683403E-2"/>
      </patternFill>
    </fill>
    <fill>
      <patternFill patternType="gray0625">
        <fgColor theme="0" tint="-0.24994659260841701"/>
        <bgColor theme="0" tint="-4.9989318521683403E-2"/>
      </patternFill>
    </fill>
    <fill>
      <patternFill patternType="gray0625">
        <fgColor theme="0" tint="-0.14996795556505021"/>
        <bgColor theme="0" tint="-4.9989318521683403E-2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4" fontId="1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164" fontId="4" fillId="7" borderId="1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 indent="1"/>
    </xf>
    <xf numFmtId="0" fontId="11" fillId="0" borderId="0" xfId="0" applyFont="1" applyAlignment="1">
      <alignment horizontal="left" vertical="center" indent="1"/>
    </xf>
    <xf numFmtId="0" fontId="12" fillId="0" borderId="0" xfId="0" applyFont="1" applyAlignment="1">
      <alignment horizontal="left" vertical="center" indent="1"/>
    </xf>
    <xf numFmtId="4" fontId="14" fillId="2" borderId="1" xfId="0" applyNumberFormat="1" applyFont="1" applyFill="1" applyBorder="1" applyAlignment="1">
      <alignment horizontal="center" vertical="center" wrapText="1"/>
    </xf>
    <xf numFmtId="4" fontId="13" fillId="0" borderId="0" xfId="0" applyNumberFormat="1" applyFont="1" applyAlignment="1">
      <alignment horizontal="center" vertical="center" wrapText="1"/>
    </xf>
    <xf numFmtId="14" fontId="4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7" borderId="1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vertical="center"/>
    </xf>
    <xf numFmtId="4" fontId="4" fillId="7" borderId="1" xfId="0" applyNumberFormat="1" applyFont="1" applyFill="1" applyBorder="1" applyAlignment="1" applyProtection="1">
      <alignment horizontal="center" vertical="center" wrapText="1"/>
      <protection locked="0"/>
    </xf>
    <xf numFmtId="3" fontId="4" fillId="7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1" xfId="0" applyNumberFormat="1" applyFont="1" applyFill="1" applyBorder="1" applyAlignment="1">
      <alignment horizontal="center" vertical="center" wrapText="1"/>
    </xf>
    <xf numFmtId="164" fontId="14" fillId="3" borderId="1" xfId="0" applyNumberFormat="1" applyFont="1" applyFill="1" applyBorder="1" applyAlignment="1">
      <alignment horizontal="center" vertical="center" wrapText="1"/>
    </xf>
    <xf numFmtId="164" fontId="16" fillId="0" borderId="0" xfId="0" applyNumberFormat="1" applyFont="1" applyAlignment="1">
      <alignment horizontal="center" vertical="center"/>
    </xf>
    <xf numFmtId="164" fontId="14" fillId="9" borderId="1" xfId="0" applyNumberFormat="1" applyFont="1" applyFill="1" applyBorder="1" applyAlignment="1">
      <alignment horizontal="center" vertical="center" wrapText="1"/>
    </xf>
    <xf numFmtId="164" fontId="4" fillId="10" borderId="1" xfId="0" applyNumberFormat="1" applyFont="1" applyFill="1" applyBorder="1" applyAlignment="1">
      <alignment horizontal="center" vertical="center" wrapText="1"/>
    </xf>
    <xf numFmtId="4" fontId="4" fillId="10" borderId="1" xfId="0" applyNumberFormat="1" applyFont="1" applyFill="1" applyBorder="1" applyAlignment="1">
      <alignment horizontal="center" vertical="center" wrapText="1"/>
    </xf>
    <xf numFmtId="4" fontId="4" fillId="11" borderId="1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indent="2"/>
    </xf>
    <xf numFmtId="0" fontId="2" fillId="0" borderId="0" xfId="0" applyFont="1" applyAlignment="1">
      <alignment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top" wrapText="1" inden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0" fillId="6" borderId="1" xfId="0" applyFill="1" applyBorder="1" applyAlignment="1" applyProtection="1">
      <alignment horizontal="left" vertical="center" wrapText="1"/>
      <protection locked="0"/>
    </xf>
    <xf numFmtId="1" fontId="10" fillId="4" borderId="1" xfId="0" applyNumberFormat="1" applyFont="1" applyFill="1" applyBorder="1" applyAlignment="1">
      <alignment horizontal="center" vertical="center" wrapText="1"/>
    </xf>
    <xf numFmtId="1" fontId="10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2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4" fontId="0" fillId="0" borderId="0" xfId="0" applyNumberFormat="1"/>
    <xf numFmtId="0" fontId="17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4" fillId="0" borderId="0" xfId="0" applyFont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10" fillId="0" borderId="0" xfId="0" applyFont="1" applyAlignment="1">
      <alignment horizontal="left" vertical="top" wrapText="1" indent="1"/>
    </xf>
    <xf numFmtId="0" fontId="22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 indent="1"/>
    </xf>
    <xf numFmtId="0" fontId="17" fillId="0" borderId="0" xfId="0" applyFont="1" applyAlignment="1">
      <alignment horizontal="left" vertical="top" wrapText="1" indent="1"/>
    </xf>
    <xf numFmtId="0" fontId="21" fillId="0" borderId="0" xfId="0" applyFont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" fontId="10" fillId="8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5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" fontId="10" fillId="8" borderId="2" xfId="0" applyNumberFormat="1" applyFont="1" applyFill="1" applyBorder="1" applyAlignment="1" applyProtection="1">
      <alignment horizontal="center" vertical="center" wrapText="1"/>
      <protection locked="0"/>
    </xf>
    <xf numFmtId="1" fontId="10" fillId="8" borderId="3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11">
    <dxf>
      <font>
        <b/>
        <i val="0"/>
        <strike val="0"/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  <fill>
        <patternFill>
          <bgColor theme="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 val="0"/>
        <strike val="0"/>
        <color rgb="FFFF0000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b/>
        <i val="0"/>
        <strike val="0"/>
        <color rgb="FFFF0000"/>
      </font>
      <fill>
        <patternFill>
          <bgColor theme="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  <fill>
        <patternFill>
          <bgColor theme="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  <fill>
        <patternFill>
          <bgColor theme="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 val="0"/>
        <strike val="0"/>
        <color rgb="FFFF0000"/>
      </font>
    </dxf>
  </dxfs>
  <tableStyles count="0" defaultTableStyle="TableStyleMedium2" defaultPivotStyle="PivotStyleLight16"/>
  <colors>
    <mruColors>
      <color rgb="FFFF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6A26A-7AF9-44E3-A15F-A8B3352ACDA1}">
  <dimension ref="A1:O30"/>
  <sheetViews>
    <sheetView showGridLines="0" tabSelected="1" zoomScaleNormal="100" workbookViewId="0">
      <selection activeCell="B16" sqref="B16"/>
    </sheetView>
  </sheetViews>
  <sheetFormatPr baseColWidth="10" defaultColWidth="10.85546875" defaultRowHeight="15" x14ac:dyDescent="0.25"/>
  <cols>
    <col min="1" max="1" width="5.5703125" style="30" customWidth="1"/>
    <col min="2" max="12" width="10.85546875" style="30"/>
    <col min="13" max="13" width="10.85546875" style="30" customWidth="1"/>
    <col min="14" max="16384" width="10.85546875" style="30"/>
  </cols>
  <sheetData>
    <row r="1" spans="1:15" ht="41.1" customHeight="1" x14ac:dyDescent="0.25">
      <c r="A1" s="28"/>
      <c r="B1" s="56" t="s">
        <v>35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28"/>
    </row>
    <row r="2" spans="1:15" ht="15" customHeight="1" x14ac:dyDescent="0.25">
      <c r="A2" s="28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8"/>
    </row>
    <row r="3" spans="1:15" ht="18" customHeight="1" x14ac:dyDescent="0.25">
      <c r="A3" s="30" t="s">
        <v>45</v>
      </c>
    </row>
    <row r="4" spans="1:15" ht="18" customHeight="1" x14ac:dyDescent="0.25">
      <c r="A4" s="30" t="s">
        <v>36</v>
      </c>
    </row>
    <row r="5" spans="1:15" ht="18" customHeight="1" x14ac:dyDescent="0.25">
      <c r="B5" s="31" t="s">
        <v>46</v>
      </c>
    </row>
    <row r="6" spans="1:15" ht="18" customHeight="1" x14ac:dyDescent="0.25">
      <c r="B6" s="30" t="s">
        <v>47</v>
      </c>
    </row>
    <row r="7" spans="1:15" ht="18" customHeight="1" x14ac:dyDescent="0.25">
      <c r="B7" s="30" t="s">
        <v>48</v>
      </c>
    </row>
    <row r="8" spans="1:15" ht="15.75" x14ac:dyDescent="0.25">
      <c r="B8" s="57" t="s">
        <v>34</v>
      </c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</row>
    <row r="9" spans="1:15" ht="18" customHeight="1" x14ac:dyDescent="0.25">
      <c r="B9" s="30" t="s">
        <v>49</v>
      </c>
    </row>
    <row r="10" spans="1:15" ht="18" customHeight="1" x14ac:dyDescent="0.25">
      <c r="B10" s="30" t="s">
        <v>50</v>
      </c>
    </row>
    <row r="11" spans="1:15" ht="32.25" customHeight="1" x14ac:dyDescent="0.25">
      <c r="B11" s="58" t="s">
        <v>37</v>
      </c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</row>
    <row r="12" spans="1:15" x14ac:dyDescent="0.25">
      <c r="B12" s="55" t="s">
        <v>51</v>
      </c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</row>
    <row r="13" spans="1:15" ht="18" customHeight="1" x14ac:dyDescent="0.25">
      <c r="B13" s="30" t="s">
        <v>77</v>
      </c>
    </row>
    <row r="14" spans="1:15" ht="18" customHeight="1" x14ac:dyDescent="0.25">
      <c r="B14" s="30" t="s">
        <v>52</v>
      </c>
    </row>
    <row r="15" spans="1:15" ht="14.45" customHeight="1" x14ac:dyDescent="0.25">
      <c r="B15" s="55" t="s">
        <v>80</v>
      </c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</row>
    <row r="16" spans="1:15" ht="8.1" customHeight="1" x14ac:dyDescent="0.25"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</row>
    <row r="17" spans="1:15" ht="30" customHeight="1" x14ac:dyDescent="0.25">
      <c r="B17" s="55" t="s">
        <v>78</v>
      </c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</row>
    <row r="18" spans="1:15" ht="18" customHeight="1" x14ac:dyDescent="0.25">
      <c r="B18" s="30" t="s">
        <v>44</v>
      </c>
    </row>
    <row r="19" spans="1:15" ht="18" customHeight="1" x14ac:dyDescent="0.25">
      <c r="B19" s="32" t="s">
        <v>62</v>
      </c>
    </row>
    <row r="20" spans="1:15" ht="18" customHeight="1" x14ac:dyDescent="0.25">
      <c r="B20" s="32" t="s">
        <v>63</v>
      </c>
    </row>
    <row r="21" spans="1:15" ht="12.6" customHeight="1" x14ac:dyDescent="0.25">
      <c r="B21" s="32"/>
    </row>
    <row r="22" spans="1:15" ht="18" customHeight="1" x14ac:dyDescent="0.25">
      <c r="B22" s="33" t="s">
        <v>38</v>
      </c>
    </row>
    <row r="23" spans="1:15" ht="18" customHeight="1" x14ac:dyDescent="0.25">
      <c r="A23" s="17"/>
      <c r="B23" s="30" t="s">
        <v>53</v>
      </c>
    </row>
    <row r="24" spans="1:15" ht="11.45" customHeight="1" x14ac:dyDescent="0.25">
      <c r="A24" s="17"/>
    </row>
    <row r="25" spans="1:15" ht="18" customHeight="1" x14ac:dyDescent="0.25">
      <c r="B25" s="33" t="s">
        <v>39</v>
      </c>
    </row>
    <row r="26" spans="1:15" ht="18" customHeight="1" x14ac:dyDescent="0.25">
      <c r="B26" s="30" t="s">
        <v>54</v>
      </c>
    </row>
    <row r="27" spans="1:15" ht="18" customHeight="1" x14ac:dyDescent="0.25">
      <c r="B27" s="30" t="s">
        <v>55</v>
      </c>
    </row>
    <row r="28" spans="1:15" ht="18" customHeight="1" x14ac:dyDescent="0.25">
      <c r="B28" s="30" t="s">
        <v>56</v>
      </c>
    </row>
    <row r="29" spans="1:15" ht="18" customHeight="1" x14ac:dyDescent="0.25">
      <c r="B29" s="30" t="s">
        <v>57</v>
      </c>
    </row>
    <row r="30" spans="1:15" ht="18" customHeight="1" x14ac:dyDescent="0.25">
      <c r="B30" s="30" t="s">
        <v>30</v>
      </c>
    </row>
  </sheetData>
  <sheetProtection algorithmName="SHA-512" hashValue="BUnCnHZeC2TILoTe5tG3h5hnj24orm53MalD4GF88pcfx76JQqfMcUtt3CwAh+U6tsQCi7w+fHi/65VV05s9Bg==" saltValue="YSa/A/DKTy4kWC+cSBpelg==" spinCount="100000" sheet="1" objects="1" scenarios="1"/>
  <mergeCells count="6">
    <mergeCell ref="B17:O17"/>
    <mergeCell ref="B1:N1"/>
    <mergeCell ref="B8:O8"/>
    <mergeCell ref="B11:O11"/>
    <mergeCell ref="B12:O12"/>
    <mergeCell ref="B15:O15"/>
  </mergeCells>
  <pageMargins left="0.39370078740157483" right="0.39370078740157483" top="0.39370078740157483" bottom="0.39370078740157483" header="0.31496062992125984" footer="0.31496062992125984"/>
  <pageSetup paperSize="9" scale="88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3"/>
  <sheetViews>
    <sheetView showGridLines="0" zoomScaleNormal="100" zoomScaleSheetLayoutView="26" workbookViewId="0">
      <selection activeCell="A3" sqref="A3"/>
    </sheetView>
  </sheetViews>
  <sheetFormatPr baseColWidth="10" defaultColWidth="11.42578125" defaultRowHeight="15" x14ac:dyDescent="0.25"/>
  <cols>
    <col min="1" max="1" width="41.5703125" customWidth="1"/>
    <col min="2" max="2" width="10.140625" bestFit="1" customWidth="1"/>
    <col min="3" max="3" width="12.140625" bestFit="1" customWidth="1"/>
    <col min="4" max="4" width="11" bestFit="1" customWidth="1"/>
    <col min="5" max="5" width="12.140625" customWidth="1"/>
    <col min="6" max="6" width="15.42578125" bestFit="1" customWidth="1"/>
    <col min="7" max="7" width="24.5703125" customWidth="1"/>
    <col min="8" max="8" width="20.5703125" customWidth="1"/>
    <col min="9" max="15" width="24.5703125" customWidth="1"/>
    <col min="16" max="16" width="14" style="48" customWidth="1"/>
    <col min="17" max="17" width="16.28515625" customWidth="1"/>
    <col min="18" max="18" width="15.42578125" customWidth="1"/>
    <col min="19" max="19" width="9.42578125" bestFit="1" customWidth="1"/>
    <col min="20" max="20" width="8.5703125" customWidth="1"/>
    <col min="21" max="21" width="8.5703125" bestFit="1" customWidth="1"/>
    <col min="22" max="22" width="8.140625" bestFit="1" customWidth="1"/>
    <col min="23" max="23" width="7.7109375" bestFit="1" customWidth="1"/>
    <col min="24" max="24" width="5.7109375" bestFit="1" customWidth="1"/>
    <col min="25" max="25" width="15.140625" bestFit="1" customWidth="1"/>
    <col min="26" max="26" width="7.5703125" customWidth="1"/>
    <col min="27" max="27" width="9.42578125" customWidth="1"/>
    <col min="28" max="28" width="8.5703125" bestFit="1" customWidth="1"/>
    <col min="29" max="29" width="26.140625" customWidth="1"/>
    <col min="30" max="30" width="25.28515625" customWidth="1"/>
    <col min="31" max="31" width="31.28515625" customWidth="1"/>
    <col min="32" max="32" width="23.28515625" customWidth="1"/>
    <col min="33" max="33" width="23.7109375" customWidth="1"/>
  </cols>
  <sheetData>
    <row r="1" spans="1:30" s="52" customFormat="1" ht="39.950000000000003" customHeight="1" x14ac:dyDescent="0.25">
      <c r="A1" s="59" t="s">
        <v>31</v>
      </c>
      <c r="B1" s="59"/>
      <c r="C1" s="59"/>
      <c r="D1" s="59"/>
      <c r="E1" s="59"/>
      <c r="F1" s="59"/>
      <c r="G1" s="59"/>
      <c r="H1" s="59"/>
      <c r="I1" s="59"/>
      <c r="J1" s="59"/>
      <c r="P1" s="53"/>
    </row>
    <row r="2" spans="1:30" ht="10.5" customHeight="1" x14ac:dyDescent="0.25">
      <c r="A2" s="6"/>
    </row>
    <row r="3" spans="1:30" ht="14.1" customHeight="1" x14ac:dyDescent="0.25">
      <c r="A3" s="11" t="s">
        <v>8</v>
      </c>
      <c r="C3" s="6"/>
    </row>
    <row r="4" spans="1:30" ht="20.100000000000001" customHeight="1" x14ac:dyDescent="0.25">
      <c r="A4" s="12" t="s">
        <v>20</v>
      </c>
      <c r="C4" s="3"/>
    </row>
    <row r="5" spans="1:30" ht="20.100000000000001" customHeight="1" x14ac:dyDescent="0.25">
      <c r="A5" s="12" t="s">
        <v>27</v>
      </c>
      <c r="C5" s="3"/>
    </row>
    <row r="6" spans="1:30" ht="20.100000000000001" customHeight="1" x14ac:dyDescent="0.25">
      <c r="A6" s="12" t="s">
        <v>33</v>
      </c>
      <c r="C6" s="3"/>
    </row>
    <row r="7" spans="1:30" ht="15" customHeight="1" x14ac:dyDescent="0.25">
      <c r="A7" s="12"/>
      <c r="C7" s="3"/>
    </row>
    <row r="8" spans="1:30" ht="39.950000000000003" customHeight="1" x14ac:dyDescent="0.25">
      <c r="C8" s="60" t="s">
        <v>9</v>
      </c>
      <c r="D8" s="60"/>
    </row>
    <row r="9" spans="1:30" s="3" customFormat="1" ht="39.950000000000003" customHeight="1" x14ac:dyDescent="0.25">
      <c r="A9"/>
      <c r="B9"/>
      <c r="C9" s="34" t="s">
        <v>59</v>
      </c>
      <c r="D9" s="34" t="s">
        <v>60</v>
      </c>
      <c r="E9"/>
      <c r="F9"/>
      <c r="G9" s="7"/>
      <c r="P9" s="48"/>
    </row>
    <row r="10" spans="1:30" ht="80.099999999999994" customHeight="1" x14ac:dyDescent="0.25">
      <c r="C10" s="15"/>
      <c r="D10" s="15"/>
      <c r="G10" s="66" t="s">
        <v>73</v>
      </c>
      <c r="H10" s="67"/>
      <c r="I10" s="67"/>
      <c r="K10" s="65" t="s">
        <v>65</v>
      </c>
      <c r="L10" s="65"/>
      <c r="M10" s="65"/>
      <c r="N10" s="65"/>
      <c r="O10" s="65"/>
      <c r="S10" s="61" t="s">
        <v>67</v>
      </c>
      <c r="T10" s="61"/>
      <c r="U10" s="61"/>
      <c r="V10" s="61"/>
      <c r="W10" s="61"/>
      <c r="X10" s="61"/>
      <c r="Y10" s="35" t="s">
        <v>68</v>
      </c>
      <c r="Z10" s="62" t="s">
        <v>61</v>
      </c>
      <c r="AA10" s="62"/>
      <c r="AB10" s="62"/>
      <c r="AD10" s="49"/>
    </row>
    <row r="11" spans="1:30" ht="80.099999999999994" customHeight="1" x14ac:dyDescent="0.25">
      <c r="A11" s="2" t="s">
        <v>58</v>
      </c>
      <c r="B11" s="2" t="s">
        <v>15</v>
      </c>
      <c r="C11" s="63" t="s">
        <v>40</v>
      </c>
      <c r="D11" s="63"/>
      <c r="E11" s="2" t="s">
        <v>41</v>
      </c>
      <c r="F11" s="1" t="s">
        <v>70</v>
      </c>
      <c r="G11" s="2" t="s">
        <v>79</v>
      </c>
      <c r="H11" s="2" t="s">
        <v>7</v>
      </c>
      <c r="I11" s="2" t="s">
        <v>64</v>
      </c>
      <c r="J11" s="13" t="s">
        <v>71</v>
      </c>
      <c r="K11" s="2" t="s">
        <v>72</v>
      </c>
      <c r="L11" s="1" t="s">
        <v>74</v>
      </c>
      <c r="M11" s="1" t="s">
        <v>75</v>
      </c>
      <c r="N11" s="1" t="s">
        <v>76</v>
      </c>
      <c r="O11" s="1" t="s">
        <v>64</v>
      </c>
      <c r="P11" s="2" t="s">
        <v>43</v>
      </c>
      <c r="Q11" s="2" t="s">
        <v>66</v>
      </c>
      <c r="R11" s="2" t="s">
        <v>29</v>
      </c>
      <c r="S11" s="4" t="s">
        <v>0</v>
      </c>
      <c r="T11" s="4" t="s">
        <v>1</v>
      </c>
      <c r="U11" s="4" t="s">
        <v>2</v>
      </c>
      <c r="V11" s="4" t="s">
        <v>3</v>
      </c>
      <c r="W11" s="4" t="s">
        <v>4</v>
      </c>
      <c r="X11" s="4" t="s">
        <v>5</v>
      </c>
      <c r="Y11" s="27" t="s">
        <v>11</v>
      </c>
      <c r="Z11" s="4" t="s">
        <v>0</v>
      </c>
      <c r="AA11" s="4" t="s">
        <v>1</v>
      </c>
      <c r="AB11" s="4" t="s">
        <v>2</v>
      </c>
      <c r="AC11" s="2" t="s">
        <v>69</v>
      </c>
    </row>
    <row r="12" spans="1:30" s="46" customFormat="1" ht="150" customHeight="1" x14ac:dyDescent="0.25">
      <c r="A12" s="42"/>
      <c r="B12" s="43">
        <v>1</v>
      </c>
      <c r="C12" s="64"/>
      <c r="D12" s="64"/>
      <c r="E12" s="44"/>
      <c r="F12" s="43">
        <f>SUM(C12:E12)</f>
        <v>0</v>
      </c>
      <c r="G12" s="8"/>
      <c r="H12" s="20">
        <f>ROUND(G12*21%,2)</f>
        <v>0</v>
      </c>
      <c r="I12" s="24">
        <f>G12+H12</f>
        <v>0</v>
      </c>
      <c r="J12" s="23" t="e">
        <f>(G12*1.2)*(C12+E12)/C12</f>
        <v>#DIV/0!</v>
      </c>
      <c r="K12" s="18"/>
      <c r="L12" s="18"/>
      <c r="M12" s="18"/>
      <c r="N12" s="18"/>
      <c r="O12" s="25">
        <f>SUM(K12:N12)</f>
        <v>0</v>
      </c>
      <c r="P12" s="45"/>
      <c r="Q12" s="45"/>
      <c r="R12" s="45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6"/>
    </row>
    <row r="13" spans="1:30" x14ac:dyDescent="0.25">
      <c r="O13" s="22"/>
    </row>
  </sheetData>
  <sheetProtection algorithmName="SHA-512" hashValue="kchkhZ+WdkB2yDFh84P5lRHM3NMnzZJbQCN5Ud4WMOWnXuXRDSyoYRW6sw+eswwx5GGBfeVhyaCPj42U8r3KgA==" saltValue="84n3cWI7m5YxTm2dJvDIxw==" spinCount="100000" sheet="1" objects="1" scenarios="1"/>
  <mergeCells count="8">
    <mergeCell ref="C12:D12"/>
    <mergeCell ref="K10:O10"/>
    <mergeCell ref="G10:I10"/>
    <mergeCell ref="A1:J1"/>
    <mergeCell ref="C8:D8"/>
    <mergeCell ref="S10:X10"/>
    <mergeCell ref="Z10:AB10"/>
    <mergeCell ref="C11:D11"/>
  </mergeCells>
  <phoneticPr fontId="20" type="noConversion"/>
  <conditionalFormatting sqref="F12">
    <cfRule type="expression" dxfId="10" priority="1">
      <formula>$F$12&gt;30</formula>
    </cfRule>
  </conditionalFormatting>
  <conditionalFormatting sqref="O12">
    <cfRule type="expression" dxfId="9" priority="3">
      <formula>$I$12&lt;&gt;$O$12</formula>
    </cfRule>
  </conditionalFormatting>
  <dataValidations count="1">
    <dataValidation type="list" allowBlank="1" showInputMessage="1" showErrorMessage="1" sqref="P12" xr:uid="{BFBDA3DA-2FEF-4912-A9FA-7772FD2D9DC3}">
      <formula1>"Compra directa,Segunda licitación"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70" orientation="landscape" r:id="rId1"/>
  <headerFooter differentFirst="1">
    <oddHeader>&amp;RTabla de ayuda al cálculo del importe total/presupuesto de licitación, valor estimado del art. 101 LCSP, distribución del gasto por anualidades, etc. del contrato basado en AM 21/2023</oddHeader>
    <oddFooter>&amp;CLote 1_AM 21/2023&amp;R&amp;P</oddFooter>
  </headerFooter>
  <colBreaks count="2" manualBreakCount="2">
    <brk id="10" max="1048575" man="1"/>
    <brk id="15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13"/>
  <sheetViews>
    <sheetView showGridLines="0" zoomScaleNormal="100" zoomScaleSheetLayoutView="100" workbookViewId="0">
      <selection activeCell="A3" sqref="A3"/>
    </sheetView>
  </sheetViews>
  <sheetFormatPr baseColWidth="10" defaultColWidth="11.42578125" defaultRowHeight="15" x14ac:dyDescent="0.25"/>
  <cols>
    <col min="1" max="1" width="42.42578125" customWidth="1"/>
    <col min="2" max="2" width="10.140625" bestFit="1" customWidth="1"/>
    <col min="3" max="3" width="12.140625" bestFit="1" customWidth="1"/>
    <col min="4" max="4" width="11" customWidth="1"/>
    <col min="5" max="5" width="12.140625" customWidth="1"/>
    <col min="6" max="6" width="15.42578125" bestFit="1" customWidth="1"/>
    <col min="7" max="7" width="24.5703125" customWidth="1"/>
    <col min="8" max="8" width="8.140625" bestFit="1" customWidth="1"/>
    <col min="9" max="15" width="24.5703125" customWidth="1"/>
    <col min="16" max="16" width="14.85546875" customWidth="1"/>
    <col min="17" max="17" width="16.7109375" customWidth="1"/>
    <col min="18" max="18" width="16.42578125" bestFit="1" customWidth="1"/>
    <col min="19" max="19" width="9.42578125" bestFit="1" customWidth="1"/>
    <col min="20" max="20" width="9.5703125" customWidth="1"/>
    <col min="21" max="21" width="8.5703125" bestFit="1" customWidth="1"/>
    <col min="22" max="22" width="8.140625" bestFit="1" customWidth="1"/>
    <col min="23" max="23" width="7.7109375" bestFit="1" customWidth="1"/>
    <col min="24" max="24" width="5.7109375" bestFit="1" customWidth="1"/>
    <col min="25" max="25" width="12.85546875" customWidth="1"/>
    <col min="26" max="26" width="7.85546875" customWidth="1"/>
    <col min="27" max="27" width="9.42578125" customWidth="1"/>
    <col min="28" max="28" width="8.5703125" bestFit="1" customWidth="1"/>
    <col min="29" max="29" width="29.28515625" customWidth="1"/>
    <col min="30" max="30" width="25.28515625" customWidth="1"/>
    <col min="31" max="31" width="31.28515625" customWidth="1"/>
    <col min="32" max="32" width="23.28515625" customWidth="1"/>
    <col min="33" max="33" width="23.7109375" customWidth="1"/>
  </cols>
  <sheetData>
    <row r="1" spans="1:30" ht="33" customHeight="1" x14ac:dyDescent="0.25">
      <c r="A1" s="59" t="s">
        <v>31</v>
      </c>
      <c r="B1" s="59"/>
      <c r="C1" s="59"/>
      <c r="D1" s="59"/>
      <c r="E1" s="59"/>
      <c r="F1" s="59"/>
      <c r="G1" s="59"/>
      <c r="H1" s="59"/>
      <c r="I1" s="59"/>
      <c r="J1" s="59"/>
    </row>
    <row r="2" spans="1:30" ht="11.25" customHeight="1" x14ac:dyDescent="0.25">
      <c r="A2" s="6"/>
    </row>
    <row r="3" spans="1:30" ht="14.1" customHeight="1" x14ac:dyDescent="0.25">
      <c r="A3" s="11" t="s">
        <v>12</v>
      </c>
      <c r="C3" s="6"/>
    </row>
    <row r="4" spans="1:30" ht="20.100000000000001" customHeight="1" x14ac:dyDescent="0.25">
      <c r="A4" s="12" t="s">
        <v>21</v>
      </c>
      <c r="C4" s="3"/>
    </row>
    <row r="5" spans="1:30" ht="20.100000000000001" customHeight="1" x14ac:dyDescent="0.25">
      <c r="A5" s="12" t="s">
        <v>26</v>
      </c>
      <c r="C5" s="3"/>
    </row>
    <row r="6" spans="1:30" ht="20.100000000000001" customHeight="1" x14ac:dyDescent="0.25">
      <c r="A6" s="12" t="s">
        <v>32</v>
      </c>
      <c r="C6" s="3"/>
    </row>
    <row r="7" spans="1:30" ht="15" customHeight="1" x14ac:dyDescent="0.25">
      <c r="A7" s="12"/>
      <c r="C7" s="3"/>
    </row>
    <row r="8" spans="1:30" ht="39.950000000000003" customHeight="1" x14ac:dyDescent="0.25">
      <c r="A8" s="47"/>
      <c r="B8" s="51"/>
      <c r="C8" s="60" t="s">
        <v>9</v>
      </c>
      <c r="D8" s="60"/>
    </row>
    <row r="9" spans="1:30" s="3" customFormat="1" ht="39.950000000000003" customHeight="1" x14ac:dyDescent="0.25">
      <c r="A9"/>
      <c r="B9"/>
      <c r="C9" s="34" t="s">
        <v>59</v>
      </c>
      <c r="D9" s="34" t="s">
        <v>60</v>
      </c>
      <c r="E9"/>
      <c r="F9"/>
      <c r="G9" s="7"/>
    </row>
    <row r="10" spans="1:30" ht="80.099999999999994" customHeight="1" x14ac:dyDescent="0.25">
      <c r="C10" s="15"/>
      <c r="D10" s="15"/>
      <c r="G10" s="66" t="s">
        <v>73</v>
      </c>
      <c r="H10" s="67"/>
      <c r="I10" s="67"/>
      <c r="K10" s="65" t="s">
        <v>65</v>
      </c>
      <c r="L10" s="65"/>
      <c r="M10" s="65"/>
      <c r="N10" s="65"/>
      <c r="O10" s="65"/>
      <c r="S10" s="61" t="s">
        <v>67</v>
      </c>
      <c r="T10" s="61"/>
      <c r="U10" s="61"/>
      <c r="V10" s="61"/>
      <c r="W10" s="61"/>
      <c r="X10" s="61"/>
      <c r="Y10" s="35" t="s">
        <v>68</v>
      </c>
      <c r="Z10" s="62" t="s">
        <v>61</v>
      </c>
      <c r="AA10" s="62"/>
      <c r="AB10" s="62"/>
      <c r="AD10" s="49"/>
    </row>
    <row r="11" spans="1:30" ht="80.099999999999994" customHeight="1" x14ac:dyDescent="0.25">
      <c r="A11" s="2" t="s">
        <v>58</v>
      </c>
      <c r="B11" s="2" t="s">
        <v>15</v>
      </c>
      <c r="C11" s="63" t="s">
        <v>40</v>
      </c>
      <c r="D11" s="63"/>
      <c r="E11" s="2" t="s">
        <v>41</v>
      </c>
      <c r="F11" s="1" t="s">
        <v>70</v>
      </c>
      <c r="G11" s="2" t="s">
        <v>79</v>
      </c>
      <c r="H11" s="2" t="s">
        <v>13</v>
      </c>
      <c r="I11" s="2" t="s">
        <v>64</v>
      </c>
      <c r="J11" s="13" t="s">
        <v>42</v>
      </c>
      <c r="K11" s="2" t="s">
        <v>72</v>
      </c>
      <c r="L11" s="1" t="s">
        <v>74</v>
      </c>
      <c r="M11" s="1" t="s">
        <v>75</v>
      </c>
      <c r="N11" s="1" t="s">
        <v>76</v>
      </c>
      <c r="O11" s="1" t="s">
        <v>64</v>
      </c>
      <c r="P11" s="2" t="s">
        <v>43</v>
      </c>
      <c r="Q11" s="2" t="s">
        <v>66</v>
      </c>
      <c r="R11" s="2" t="s">
        <v>29</v>
      </c>
      <c r="S11" s="4" t="s">
        <v>0</v>
      </c>
      <c r="T11" s="4" t="s">
        <v>1</v>
      </c>
      <c r="U11" s="4" t="s">
        <v>2</v>
      </c>
      <c r="V11" s="4" t="s">
        <v>3</v>
      </c>
      <c r="W11" s="4" t="s">
        <v>4</v>
      </c>
      <c r="X11" s="4" t="s">
        <v>5</v>
      </c>
      <c r="Y11" s="27" t="s">
        <v>11</v>
      </c>
      <c r="Z11" s="4" t="s">
        <v>0</v>
      </c>
      <c r="AA11" s="4" t="s">
        <v>1</v>
      </c>
      <c r="AB11" s="4" t="s">
        <v>2</v>
      </c>
      <c r="AC11" s="2" t="s">
        <v>69</v>
      </c>
    </row>
    <row r="12" spans="1:30" s="46" customFormat="1" ht="150" customHeight="1" x14ac:dyDescent="0.25">
      <c r="A12" s="42"/>
      <c r="B12" s="43">
        <v>2</v>
      </c>
      <c r="C12" s="64"/>
      <c r="D12" s="64"/>
      <c r="E12" s="44"/>
      <c r="F12" s="43">
        <f>SUM(C12:E12)</f>
        <v>0</v>
      </c>
      <c r="G12" s="8"/>
      <c r="H12" s="20">
        <f>ROUND(G12*0%,2)</f>
        <v>0</v>
      </c>
      <c r="I12" s="24">
        <f>G12+H12</f>
        <v>0</v>
      </c>
      <c r="J12" s="21" t="e">
        <f>(G12*1.2)*(C12+E12)/C12</f>
        <v>#DIV/0!</v>
      </c>
      <c r="K12" s="18"/>
      <c r="L12" s="18"/>
      <c r="M12" s="18"/>
      <c r="N12" s="18"/>
      <c r="O12" s="25">
        <f>SUM(K12:N12)</f>
        <v>0</v>
      </c>
      <c r="P12" s="45"/>
      <c r="Q12" s="45"/>
      <c r="R12" s="45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6"/>
    </row>
    <row r="13" spans="1:30" x14ac:dyDescent="0.25">
      <c r="O13" s="9"/>
    </row>
  </sheetData>
  <sheetProtection algorithmName="SHA-512" hashValue="/rr+m71QfCuHZb58Xugoo4sq5I/V1o2z7wYE15S/p/+xcHBKfqNlGGtOh1Zx6mUu2x6BIjzBL/jVq4bRUbRJ6w==" saltValue="nLl2ewCSHMzeQquuSTs2BQ==" spinCount="100000" sheet="1" objects="1" scenarios="1"/>
  <mergeCells count="8">
    <mergeCell ref="A1:J1"/>
    <mergeCell ref="C11:D11"/>
    <mergeCell ref="C12:D12"/>
    <mergeCell ref="S10:X10"/>
    <mergeCell ref="Z10:AB10"/>
    <mergeCell ref="C8:D8"/>
    <mergeCell ref="G10:I10"/>
    <mergeCell ref="K10:O10"/>
  </mergeCells>
  <phoneticPr fontId="20" type="noConversion"/>
  <conditionalFormatting sqref="F12">
    <cfRule type="expression" dxfId="8" priority="1">
      <formula>$F$12&gt;30</formula>
    </cfRule>
  </conditionalFormatting>
  <conditionalFormatting sqref="O12">
    <cfRule type="expression" dxfId="7" priority="2">
      <formula>$I$12&lt;&gt;$O$12</formula>
    </cfRule>
  </conditionalFormatting>
  <dataValidations count="1">
    <dataValidation type="list" allowBlank="1" showInputMessage="1" showErrorMessage="1" sqref="P12" xr:uid="{591B7EAE-4CDD-4F63-92D3-A64031EDD308}">
      <formula1>"Compra directa,Segunda licitación"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75" orientation="landscape" r:id="rId1"/>
  <headerFooter differentFirst="1">
    <oddHeader>&amp;R
Tabla de ayuda al cálculo del importe total/presupuesto de licitación, valor estimado del art. 101 LCSP, distribución del gasto por anualidades, etc. del contrato basado en AM 21/2023</oddHeader>
    <oddFooter>&amp;CLote 2_AM 21/2023&amp;R&amp;P</oddFooter>
  </headerFooter>
  <colBreaks count="2" manualBreakCount="2">
    <brk id="10" max="1048575" man="1"/>
    <brk id="15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13"/>
  <sheetViews>
    <sheetView showGridLines="0" zoomScale="94" zoomScaleNormal="94" zoomScaleSheetLayoutView="44" workbookViewId="0">
      <selection activeCell="A3" sqref="A3"/>
    </sheetView>
  </sheetViews>
  <sheetFormatPr baseColWidth="10" defaultColWidth="11.42578125" defaultRowHeight="15" x14ac:dyDescent="0.25"/>
  <cols>
    <col min="1" max="1" width="48.85546875" style="3" customWidth="1"/>
    <col min="2" max="2" width="10.140625" style="3" bestFit="1" customWidth="1"/>
    <col min="3" max="3" width="12.140625" style="3" bestFit="1" customWidth="1"/>
    <col min="4" max="4" width="11" style="3" bestFit="1" customWidth="1"/>
    <col min="5" max="5" width="12.140625" style="3" customWidth="1"/>
    <col min="6" max="6" width="15.42578125" style="3" bestFit="1" customWidth="1"/>
    <col min="7" max="7" width="24.5703125" style="3" customWidth="1"/>
    <col min="8" max="8" width="10.28515625" style="3" bestFit="1" customWidth="1"/>
    <col min="9" max="15" width="24.5703125" style="3" customWidth="1"/>
    <col min="16" max="16" width="14.42578125" style="3" customWidth="1"/>
    <col min="17" max="17" width="15.85546875" style="3" customWidth="1"/>
    <col min="18" max="18" width="14.42578125" style="3" customWidth="1"/>
    <col min="19" max="19" width="9.42578125" style="3" bestFit="1" customWidth="1"/>
    <col min="20" max="20" width="9.42578125" style="3" customWidth="1"/>
    <col min="21" max="21" width="9.42578125" style="3" bestFit="1" customWidth="1"/>
    <col min="22" max="22" width="8.140625" style="3" bestFit="1" customWidth="1"/>
    <col min="23" max="23" width="8.85546875" style="3" customWidth="1"/>
    <col min="24" max="24" width="7.85546875" style="3" bestFit="1" customWidth="1"/>
    <col min="25" max="25" width="12.140625" style="3" customWidth="1"/>
    <col min="26" max="26" width="7.42578125" style="3" bestFit="1" customWidth="1"/>
    <col min="27" max="27" width="9.42578125" style="3" customWidth="1"/>
    <col min="28" max="28" width="8.5703125" style="3" bestFit="1" customWidth="1"/>
    <col min="29" max="29" width="25" style="3" customWidth="1"/>
    <col min="30" max="30" width="25.28515625" style="3" customWidth="1"/>
    <col min="31" max="31" width="31.28515625" style="3" customWidth="1"/>
    <col min="32" max="32" width="23.28515625" style="3" customWidth="1"/>
    <col min="33" max="33" width="23.7109375" style="3" customWidth="1"/>
    <col min="34" max="16384" width="11.42578125" style="3"/>
  </cols>
  <sheetData>
    <row r="1" spans="1:30" s="37" customFormat="1" ht="30" customHeight="1" x14ac:dyDescent="0.25">
      <c r="A1" s="59" t="s">
        <v>31</v>
      </c>
      <c r="B1" s="59"/>
      <c r="C1" s="59"/>
      <c r="D1" s="59"/>
      <c r="E1" s="59"/>
      <c r="F1" s="59"/>
      <c r="G1" s="59"/>
      <c r="H1" s="59"/>
      <c r="I1" s="59"/>
      <c r="J1" s="59"/>
    </row>
    <row r="2" spans="1:30" ht="11.25" customHeight="1" x14ac:dyDescent="0.25">
      <c r="A2" s="5"/>
    </row>
    <row r="3" spans="1:30" ht="14.1" customHeight="1" x14ac:dyDescent="0.25">
      <c r="A3" s="38" t="s">
        <v>16</v>
      </c>
      <c r="C3" s="6"/>
    </row>
    <row r="4" spans="1:30" ht="20.100000000000001" customHeight="1" x14ac:dyDescent="0.25">
      <c r="A4" s="39" t="s">
        <v>22</v>
      </c>
    </row>
    <row r="5" spans="1:30" ht="20.100000000000001" customHeight="1" x14ac:dyDescent="0.25">
      <c r="A5" s="39" t="s">
        <v>25</v>
      </c>
    </row>
    <row r="6" spans="1:30" ht="20.100000000000001" customHeight="1" x14ac:dyDescent="0.25">
      <c r="A6" s="39" t="s">
        <v>33</v>
      </c>
    </row>
    <row r="7" spans="1:30" ht="15" customHeight="1" x14ac:dyDescent="0.25">
      <c r="A7" s="40"/>
    </row>
    <row r="8" spans="1:30" ht="39.950000000000003" customHeight="1" x14ac:dyDescent="0.25">
      <c r="C8" s="60" t="s">
        <v>9</v>
      </c>
      <c r="D8" s="60"/>
    </row>
    <row r="9" spans="1:30" ht="35.1" customHeight="1" x14ac:dyDescent="0.25">
      <c r="C9" s="34" t="s">
        <v>59</v>
      </c>
      <c r="D9" s="34" t="s">
        <v>60</v>
      </c>
      <c r="G9" s="7"/>
      <c r="J9" s="14"/>
    </row>
    <row r="10" spans="1:30" ht="80.099999999999994" customHeight="1" x14ac:dyDescent="0.25">
      <c r="C10" s="15"/>
      <c r="D10" s="15"/>
      <c r="G10" s="66" t="s">
        <v>73</v>
      </c>
      <c r="H10" s="67"/>
      <c r="I10" s="67"/>
      <c r="K10" s="65" t="s">
        <v>65</v>
      </c>
      <c r="L10" s="65"/>
      <c r="M10" s="65"/>
      <c r="N10" s="65"/>
      <c r="O10" s="65"/>
      <c r="S10" s="61" t="s">
        <v>67</v>
      </c>
      <c r="T10" s="61"/>
      <c r="U10" s="61"/>
      <c r="V10" s="61"/>
      <c r="W10" s="61"/>
      <c r="X10" s="61"/>
      <c r="Y10" s="35" t="s">
        <v>68</v>
      </c>
      <c r="Z10" s="62" t="s">
        <v>61</v>
      </c>
      <c r="AA10" s="62"/>
      <c r="AB10" s="62"/>
      <c r="AD10" s="41"/>
    </row>
    <row r="11" spans="1:30" ht="80.099999999999994" customHeight="1" x14ac:dyDescent="0.25">
      <c r="A11" s="2" t="s">
        <v>58</v>
      </c>
      <c r="B11" s="2" t="s">
        <v>15</v>
      </c>
      <c r="C11" s="63" t="s">
        <v>40</v>
      </c>
      <c r="D11" s="63"/>
      <c r="E11" s="2" t="s">
        <v>41</v>
      </c>
      <c r="F11" s="1" t="s">
        <v>70</v>
      </c>
      <c r="G11" s="2" t="s">
        <v>79</v>
      </c>
      <c r="H11" s="2" t="s">
        <v>28</v>
      </c>
      <c r="I11" s="2" t="s">
        <v>64</v>
      </c>
      <c r="J11" s="13" t="s">
        <v>42</v>
      </c>
      <c r="K11" s="2" t="s">
        <v>72</v>
      </c>
      <c r="L11" s="1" t="s">
        <v>74</v>
      </c>
      <c r="M11" s="1" t="s">
        <v>75</v>
      </c>
      <c r="N11" s="1" t="s">
        <v>76</v>
      </c>
      <c r="O11" s="1" t="s">
        <v>64</v>
      </c>
      <c r="P11" s="2" t="s">
        <v>43</v>
      </c>
      <c r="Q11" s="2" t="s">
        <v>66</v>
      </c>
      <c r="R11" s="2" t="s">
        <v>29</v>
      </c>
      <c r="S11" s="4" t="s">
        <v>0</v>
      </c>
      <c r="T11" s="4" t="s">
        <v>1</v>
      </c>
      <c r="U11" s="4" t="s">
        <v>2</v>
      </c>
      <c r="V11" s="4" t="s">
        <v>3</v>
      </c>
      <c r="W11" s="4" t="s">
        <v>4</v>
      </c>
      <c r="X11" s="4" t="s">
        <v>5</v>
      </c>
      <c r="Y11" s="27" t="s">
        <v>11</v>
      </c>
      <c r="Z11" s="4" t="s">
        <v>0</v>
      </c>
      <c r="AA11" s="4" t="s">
        <v>1</v>
      </c>
      <c r="AB11" s="4" t="s">
        <v>2</v>
      </c>
      <c r="AC11" s="2" t="s">
        <v>69</v>
      </c>
    </row>
    <row r="12" spans="1:30" s="46" customFormat="1" ht="150" customHeight="1" x14ac:dyDescent="0.25">
      <c r="A12" s="42"/>
      <c r="B12" s="43">
        <v>4</v>
      </c>
      <c r="C12" s="68"/>
      <c r="D12" s="69"/>
      <c r="E12" s="44"/>
      <c r="F12" s="43">
        <f>SUM(C12:E12)</f>
        <v>0</v>
      </c>
      <c r="G12" s="8"/>
      <c r="H12" s="20">
        <f>ROUND(G12*0%,2)</f>
        <v>0</v>
      </c>
      <c r="I12" s="24">
        <f>G12+H12</f>
        <v>0</v>
      </c>
      <c r="J12" s="21" t="e">
        <f>(G12*1.2)*(C12+E12)/C12</f>
        <v>#DIV/0!</v>
      </c>
      <c r="K12" s="18"/>
      <c r="L12" s="18"/>
      <c r="M12" s="18"/>
      <c r="N12" s="18"/>
      <c r="O12" s="25">
        <f>SUM(K12:N12)</f>
        <v>0</v>
      </c>
      <c r="P12" s="45"/>
      <c r="Q12" s="45"/>
      <c r="R12" s="45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6"/>
    </row>
    <row r="13" spans="1:30" x14ac:dyDescent="0.25">
      <c r="O13" s="9"/>
    </row>
  </sheetData>
  <sheetProtection algorithmName="SHA-512" hashValue="iv9U7/JxtQ7bia4lM+Z0QuBhVhS/hGK7yvFwxPeon7GNFTRQikewYeMI35kq2zA+pfrIDwCpMUmbSjk3YgzWBQ==" saltValue="JE6uOLCP5+WkEUnB/GXT+A==" spinCount="100000" sheet="1" objects="1" scenarios="1"/>
  <mergeCells count="8">
    <mergeCell ref="A1:J1"/>
    <mergeCell ref="C11:D11"/>
    <mergeCell ref="C12:D12"/>
    <mergeCell ref="S10:X10"/>
    <mergeCell ref="Z10:AB10"/>
    <mergeCell ref="C8:D8"/>
    <mergeCell ref="G10:I10"/>
    <mergeCell ref="K10:O10"/>
  </mergeCells>
  <phoneticPr fontId="20" type="noConversion"/>
  <conditionalFormatting sqref="F12">
    <cfRule type="expression" dxfId="6" priority="1">
      <formula>$F$12&gt;30</formula>
    </cfRule>
  </conditionalFormatting>
  <conditionalFormatting sqref="O12">
    <cfRule type="expression" dxfId="5" priority="2">
      <formula>$I$12&lt;&gt;$O$12</formula>
    </cfRule>
  </conditionalFormatting>
  <dataValidations count="1">
    <dataValidation type="list" allowBlank="1" showInputMessage="1" showErrorMessage="1" sqref="P12" xr:uid="{92544BB4-2EC9-4EDD-81E3-2E04AE2C6B55}">
      <formula1>"Compra directa,Segunda licitación"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71" orientation="landscape" r:id="rId1"/>
  <headerFooter differentFirst="1">
    <oddHeader>&amp;RTabla de ayuda al cálculo del importe total/presupuesto de licitación, valor estimado del art. 101 LCSP, distribución del gasto por anualidades, etc. del contrato basado en AM 21/2023</oddHeader>
    <oddFooter>&amp;CLote 4_AM 21/2023&amp;R&amp;P</oddFooter>
  </headerFooter>
  <colBreaks count="2" manualBreakCount="2">
    <brk id="10" max="11" man="1"/>
    <brk id="15" max="11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1"/>
  <sheetViews>
    <sheetView showGridLines="0" zoomScaleNormal="100" zoomScaleSheetLayoutView="100" workbookViewId="0">
      <selection activeCell="A3" sqref="A3"/>
    </sheetView>
  </sheetViews>
  <sheetFormatPr baseColWidth="10" defaultColWidth="11.42578125" defaultRowHeight="15" x14ac:dyDescent="0.25"/>
  <cols>
    <col min="1" max="1" width="39.140625" customWidth="1"/>
    <col min="2" max="2" width="10.140625" bestFit="1" customWidth="1"/>
    <col min="3" max="3" width="12.140625" bestFit="1" customWidth="1"/>
    <col min="4" max="4" width="11" bestFit="1" customWidth="1"/>
    <col min="5" max="5" width="12.140625" customWidth="1"/>
    <col min="6" max="6" width="15.42578125" bestFit="1" customWidth="1"/>
    <col min="7" max="7" width="24.5703125" customWidth="1"/>
    <col min="8" max="8" width="10.28515625" bestFit="1" customWidth="1"/>
    <col min="9" max="15" width="24.5703125" customWidth="1"/>
    <col min="16" max="16" width="15" customWidth="1"/>
    <col min="17" max="17" width="15.42578125" customWidth="1"/>
    <col min="18" max="18" width="25.28515625" customWidth="1"/>
    <col min="19" max="19" width="31.28515625" customWidth="1"/>
    <col min="20" max="20" width="23.28515625" customWidth="1"/>
    <col min="21" max="21" width="23.7109375" customWidth="1"/>
  </cols>
  <sheetData>
    <row r="1" spans="1:18" ht="33" customHeight="1" x14ac:dyDescent="0.25">
      <c r="A1" s="59" t="s">
        <v>31</v>
      </c>
      <c r="B1" s="59"/>
      <c r="C1" s="59"/>
      <c r="D1" s="59"/>
      <c r="E1" s="59"/>
      <c r="F1" s="59"/>
      <c r="G1" s="59"/>
      <c r="H1" s="59"/>
      <c r="I1" s="59"/>
      <c r="J1" s="59"/>
    </row>
    <row r="2" spans="1:18" ht="11.25" customHeight="1" x14ac:dyDescent="0.25">
      <c r="A2" s="6"/>
    </row>
    <row r="3" spans="1:18" ht="14.1" customHeight="1" x14ac:dyDescent="0.25">
      <c r="A3" s="11" t="s">
        <v>14</v>
      </c>
      <c r="C3" s="6"/>
    </row>
    <row r="4" spans="1:18" ht="20.100000000000001" customHeight="1" x14ac:dyDescent="0.25">
      <c r="A4" s="12" t="s">
        <v>23</v>
      </c>
      <c r="C4" s="3"/>
    </row>
    <row r="5" spans="1:18" ht="15" customHeight="1" x14ac:dyDescent="0.25">
      <c r="A5" s="10"/>
      <c r="C5" s="3"/>
    </row>
    <row r="6" spans="1:18" ht="39.950000000000003" customHeight="1" x14ac:dyDescent="0.25">
      <c r="A6" s="47"/>
      <c r="B6" s="3"/>
      <c r="C6" s="60" t="s">
        <v>9</v>
      </c>
      <c r="D6" s="60"/>
      <c r="F6" s="48"/>
    </row>
    <row r="7" spans="1:18" s="3" customFormat="1" ht="39.950000000000003" customHeight="1" x14ac:dyDescent="0.25">
      <c r="A7"/>
      <c r="B7"/>
      <c r="C7" s="34" t="s">
        <v>59</v>
      </c>
      <c r="D7" s="34" t="s">
        <v>60</v>
      </c>
      <c r="E7"/>
      <c r="F7"/>
      <c r="G7" s="7"/>
    </row>
    <row r="8" spans="1:18" ht="80.099999999999994" customHeight="1" x14ac:dyDescent="0.25">
      <c r="C8" s="15"/>
      <c r="D8" s="15"/>
      <c r="G8" s="66" t="s">
        <v>73</v>
      </c>
      <c r="H8" s="67"/>
      <c r="I8" s="67"/>
      <c r="K8" s="65" t="s">
        <v>65</v>
      </c>
      <c r="L8" s="65"/>
      <c r="M8" s="65"/>
      <c r="N8" s="65"/>
      <c r="O8" s="65"/>
      <c r="R8" s="49"/>
    </row>
    <row r="9" spans="1:18" ht="80.099999999999994" customHeight="1" x14ac:dyDescent="0.25">
      <c r="A9" s="2" t="s">
        <v>58</v>
      </c>
      <c r="B9" s="2" t="s">
        <v>15</v>
      </c>
      <c r="C9" s="63" t="s">
        <v>40</v>
      </c>
      <c r="D9" s="63"/>
      <c r="E9" s="2" t="s">
        <v>41</v>
      </c>
      <c r="F9" s="1" t="s">
        <v>70</v>
      </c>
      <c r="G9" s="2" t="s">
        <v>79</v>
      </c>
      <c r="H9" s="2" t="s">
        <v>28</v>
      </c>
      <c r="I9" s="2" t="s">
        <v>64</v>
      </c>
      <c r="J9" s="13" t="s">
        <v>42</v>
      </c>
      <c r="K9" s="2" t="s">
        <v>72</v>
      </c>
      <c r="L9" s="1" t="s">
        <v>74</v>
      </c>
      <c r="M9" s="1" t="s">
        <v>75</v>
      </c>
      <c r="N9" s="1" t="s">
        <v>76</v>
      </c>
      <c r="O9" s="1" t="s">
        <v>64</v>
      </c>
      <c r="P9" s="1" t="s">
        <v>6</v>
      </c>
      <c r="Q9" s="1" t="s">
        <v>10</v>
      </c>
    </row>
    <row r="10" spans="1:18" s="46" customFormat="1" ht="150" customHeight="1" x14ac:dyDescent="0.25">
      <c r="A10" s="42"/>
      <c r="B10" s="43">
        <v>5</v>
      </c>
      <c r="C10" s="64"/>
      <c r="D10" s="64"/>
      <c r="E10" s="44"/>
      <c r="F10" s="43">
        <f>SUM(C10:E10)</f>
        <v>0</v>
      </c>
      <c r="G10" s="8"/>
      <c r="H10" s="20">
        <f>ROUND(G10*0%,2)</f>
        <v>0</v>
      </c>
      <c r="I10" s="24">
        <f>G10+H10</f>
        <v>0</v>
      </c>
      <c r="J10" s="21" t="e">
        <f>(G10*1.2)*(C10+E10)/C10</f>
        <v>#DIV/0!</v>
      </c>
      <c r="K10" s="18"/>
      <c r="L10" s="18"/>
      <c r="M10" s="18"/>
      <c r="N10" s="18"/>
      <c r="O10" s="25">
        <f>SUM(K10:N10)</f>
        <v>0</v>
      </c>
      <c r="P10" s="50" t="s">
        <v>19</v>
      </c>
      <c r="Q10" s="50" t="s">
        <v>18</v>
      </c>
    </row>
    <row r="11" spans="1:18" x14ac:dyDescent="0.25">
      <c r="O11" s="9"/>
    </row>
  </sheetData>
  <sheetProtection algorithmName="SHA-512" hashValue="il2Iq86cxQWKF6x9ZKmIink9+hz6/3H+o/7/ax1/MQXCZo2lLZg6qeXsWqHCqkiznzfMShkf9U3eYux4GV3sww==" saltValue="0xrmqLGiPjKrtliSfjc33g==" spinCount="100000" sheet="1" objects="1" scenarios="1"/>
  <mergeCells count="6">
    <mergeCell ref="A1:J1"/>
    <mergeCell ref="C6:D6"/>
    <mergeCell ref="K8:O8"/>
    <mergeCell ref="C9:D9"/>
    <mergeCell ref="C10:D10"/>
    <mergeCell ref="G8:I8"/>
  </mergeCells>
  <phoneticPr fontId="20" type="noConversion"/>
  <conditionalFormatting sqref="E11">
    <cfRule type="cellIs" dxfId="4" priority="9" operator="greaterThan">
      <formula>30</formula>
    </cfRule>
  </conditionalFormatting>
  <conditionalFormatting sqref="F10">
    <cfRule type="expression" dxfId="3" priority="3">
      <formula>$F$10&gt;30</formula>
    </cfRule>
  </conditionalFormatting>
  <conditionalFormatting sqref="O10">
    <cfRule type="expression" dxfId="2" priority="1">
      <formula>$I$10&lt;&gt;$O$10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75" orientation="landscape" r:id="rId1"/>
  <headerFooter differentFirst="1">
    <oddHeader>&amp;RTabla de ayuda al cálculo del importe total/presupuesto de licitación, valor estimado del art. 101 LCSP, distribución del gasto por anualidades, etc. del contrato basado en AM 21/2023</oddHeader>
    <oddFooter>&amp;CLote 5_AM 21/2023&amp;R&amp;P</oddFooter>
  </headerFooter>
  <colBreaks count="1" manualBreakCount="1">
    <brk id="10" max="9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13"/>
  <sheetViews>
    <sheetView showGridLines="0" zoomScaleNormal="100" zoomScaleSheetLayoutView="80" workbookViewId="0">
      <selection activeCell="A3" sqref="A3"/>
    </sheetView>
  </sheetViews>
  <sheetFormatPr baseColWidth="10" defaultColWidth="11.42578125" defaultRowHeight="15" x14ac:dyDescent="0.25"/>
  <cols>
    <col min="1" max="1" width="42.140625" style="3" customWidth="1"/>
    <col min="2" max="2" width="10.140625" style="3" bestFit="1" customWidth="1"/>
    <col min="3" max="3" width="12.140625" style="3" bestFit="1" customWidth="1"/>
    <col min="4" max="4" width="11" style="3" bestFit="1" customWidth="1"/>
    <col min="5" max="5" width="12.140625" style="3" customWidth="1"/>
    <col min="6" max="6" width="17.7109375" style="3" customWidth="1"/>
    <col min="7" max="7" width="20.140625" style="3" customWidth="1"/>
    <col min="8" max="8" width="17.140625" style="3" customWidth="1"/>
    <col min="9" max="15" width="24.5703125" style="3" customWidth="1"/>
    <col min="16" max="16" width="14.42578125" style="3" customWidth="1"/>
    <col min="17" max="17" width="16.5703125" style="3" customWidth="1"/>
    <col min="18" max="18" width="15" style="3" customWidth="1"/>
    <col min="19" max="19" width="12" style="3" customWidth="1"/>
    <col min="20" max="20" width="9.140625" style="3" customWidth="1"/>
    <col min="21" max="21" width="8.5703125" style="3" bestFit="1" customWidth="1"/>
    <col min="22" max="22" width="10" style="3" customWidth="1"/>
    <col min="23" max="23" width="9" style="3" customWidth="1"/>
    <col min="24" max="24" width="7.85546875" style="3" customWidth="1"/>
    <col min="25" max="25" width="12.5703125" style="3" customWidth="1"/>
    <col min="26" max="26" width="7.42578125" style="3" bestFit="1" customWidth="1"/>
    <col min="27" max="27" width="8.5703125" style="3" bestFit="1" customWidth="1"/>
    <col min="28" max="28" width="8.85546875" style="3" customWidth="1"/>
    <col min="29" max="29" width="28.28515625" style="3" customWidth="1"/>
    <col min="30" max="30" width="25.28515625" style="3" customWidth="1"/>
    <col min="31" max="31" width="31.28515625" style="3" customWidth="1"/>
    <col min="32" max="32" width="23.28515625" style="3" customWidth="1"/>
    <col min="33" max="33" width="23.7109375" style="3" customWidth="1"/>
    <col min="34" max="16384" width="11.42578125" style="3"/>
  </cols>
  <sheetData>
    <row r="1" spans="1:30" s="54" customFormat="1" ht="33" customHeight="1" x14ac:dyDescent="0.25">
      <c r="A1" s="59" t="s">
        <v>31</v>
      </c>
      <c r="B1" s="59"/>
      <c r="C1" s="59"/>
      <c r="D1" s="59"/>
      <c r="E1" s="59"/>
      <c r="F1" s="59"/>
      <c r="G1" s="59"/>
      <c r="H1" s="59"/>
      <c r="I1" s="59"/>
      <c r="J1" s="59"/>
    </row>
    <row r="2" spans="1:30" ht="11.25" customHeight="1" x14ac:dyDescent="0.25">
      <c r="A2" s="6"/>
      <c r="G2" s="51"/>
    </row>
    <row r="3" spans="1:30" ht="14.1" customHeight="1" x14ac:dyDescent="0.25">
      <c r="A3" s="38" t="s">
        <v>17</v>
      </c>
      <c r="C3" s="6"/>
    </row>
    <row r="4" spans="1:30" ht="20.100000000000001" customHeight="1" x14ac:dyDescent="0.25">
      <c r="A4" s="39" t="s">
        <v>21</v>
      </c>
    </row>
    <row r="5" spans="1:30" ht="20.100000000000001" customHeight="1" x14ac:dyDescent="0.25">
      <c r="A5" s="39" t="s">
        <v>24</v>
      </c>
    </row>
    <row r="6" spans="1:30" ht="20.100000000000001" customHeight="1" x14ac:dyDescent="0.25">
      <c r="A6" s="39" t="s">
        <v>33</v>
      </c>
    </row>
    <row r="7" spans="1:30" ht="15" customHeight="1" x14ac:dyDescent="0.25">
      <c r="A7" s="39"/>
    </row>
    <row r="8" spans="1:30" ht="39.950000000000003" customHeight="1" x14ac:dyDescent="0.25">
      <c r="C8" s="60" t="s">
        <v>9</v>
      </c>
      <c r="D8" s="60"/>
    </row>
    <row r="9" spans="1:30" ht="39.950000000000003" customHeight="1" x14ac:dyDescent="0.25">
      <c r="C9" s="34" t="s">
        <v>59</v>
      </c>
      <c r="D9" s="34" t="s">
        <v>60</v>
      </c>
      <c r="G9" s="7"/>
    </row>
    <row r="10" spans="1:30" ht="80.099999999999994" customHeight="1" x14ac:dyDescent="0.25">
      <c r="C10" s="15"/>
      <c r="D10" s="15"/>
      <c r="G10" s="66" t="s">
        <v>73</v>
      </c>
      <c r="H10" s="67"/>
      <c r="I10" s="67"/>
      <c r="K10" s="65" t="s">
        <v>65</v>
      </c>
      <c r="L10" s="65"/>
      <c r="M10" s="65"/>
      <c r="N10" s="65"/>
      <c r="O10" s="65"/>
      <c r="S10" s="61" t="s">
        <v>67</v>
      </c>
      <c r="T10" s="61"/>
      <c r="U10" s="61"/>
      <c r="V10" s="61"/>
      <c r="W10" s="61"/>
      <c r="X10" s="61"/>
      <c r="Y10" s="35" t="s">
        <v>68</v>
      </c>
      <c r="Z10" s="62" t="s">
        <v>61</v>
      </c>
      <c r="AA10" s="62"/>
      <c r="AB10" s="62"/>
      <c r="AD10" s="41"/>
    </row>
    <row r="11" spans="1:30" ht="80.099999999999994" customHeight="1" x14ac:dyDescent="0.25">
      <c r="A11" s="2" t="s">
        <v>58</v>
      </c>
      <c r="B11" s="2" t="s">
        <v>15</v>
      </c>
      <c r="C11" s="63" t="s">
        <v>40</v>
      </c>
      <c r="D11" s="63"/>
      <c r="E11" s="2" t="s">
        <v>41</v>
      </c>
      <c r="F11" s="1" t="s">
        <v>70</v>
      </c>
      <c r="G11" s="2" t="s">
        <v>79</v>
      </c>
      <c r="H11" s="2" t="s">
        <v>7</v>
      </c>
      <c r="I11" s="2" t="s">
        <v>64</v>
      </c>
      <c r="J11" s="13" t="s">
        <v>42</v>
      </c>
      <c r="K11" s="2" t="s">
        <v>72</v>
      </c>
      <c r="L11" s="1" t="s">
        <v>74</v>
      </c>
      <c r="M11" s="1" t="s">
        <v>75</v>
      </c>
      <c r="N11" s="1" t="s">
        <v>76</v>
      </c>
      <c r="O11" s="1" t="s">
        <v>64</v>
      </c>
      <c r="P11" s="2" t="s">
        <v>43</v>
      </c>
      <c r="Q11" s="2" t="s">
        <v>66</v>
      </c>
      <c r="R11" s="2" t="s">
        <v>29</v>
      </c>
      <c r="S11" s="4" t="s">
        <v>0</v>
      </c>
      <c r="T11" s="4" t="s">
        <v>1</v>
      </c>
      <c r="U11" s="4" t="s">
        <v>2</v>
      </c>
      <c r="V11" s="4" t="s">
        <v>3</v>
      </c>
      <c r="W11" s="4" t="s">
        <v>4</v>
      </c>
      <c r="X11" s="4" t="s">
        <v>5</v>
      </c>
      <c r="Y11" s="27" t="s">
        <v>11</v>
      </c>
      <c r="Z11" s="4" t="s">
        <v>0</v>
      </c>
      <c r="AA11" s="4" t="s">
        <v>1</v>
      </c>
      <c r="AB11" s="4" t="s">
        <v>2</v>
      </c>
      <c r="AC11" s="2" t="s">
        <v>69</v>
      </c>
    </row>
    <row r="12" spans="1:30" s="46" customFormat="1" ht="150" customHeight="1" x14ac:dyDescent="0.25">
      <c r="A12" s="42"/>
      <c r="B12" s="43">
        <v>6</v>
      </c>
      <c r="C12" s="64"/>
      <c r="D12" s="64"/>
      <c r="E12" s="44"/>
      <c r="F12" s="43">
        <f>SUM(C12:E12)</f>
        <v>0</v>
      </c>
      <c r="G12" s="8"/>
      <c r="H12" s="20">
        <f>ROUND(G12*21%,2)</f>
        <v>0</v>
      </c>
      <c r="I12" s="24">
        <f>G12+H12</f>
        <v>0</v>
      </c>
      <c r="J12" s="21" t="e">
        <f>(G12*1.2)*(C12+E12)/C12</f>
        <v>#DIV/0!</v>
      </c>
      <c r="K12" s="18"/>
      <c r="L12" s="18"/>
      <c r="M12" s="18"/>
      <c r="N12" s="18"/>
      <c r="O12" s="26">
        <f>SUM(K12:N12)</f>
        <v>0</v>
      </c>
      <c r="P12" s="45"/>
      <c r="Q12" s="45"/>
      <c r="R12" s="45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6"/>
    </row>
    <row r="13" spans="1:30" x14ac:dyDescent="0.25">
      <c r="O13" s="9"/>
    </row>
  </sheetData>
  <sheetProtection algorithmName="SHA-512" hashValue="HYRxd/C6TthHVp4zoP6UOKDMrah7gpnfKz5NjVsOt9haYy9/Mb8ZhbTEi6tnK+71SNLEyDauB6Q6WA1OEHGP3g==" saltValue="FupHeGkQ4tmF+2nH3+HdkQ==" spinCount="100000" sheet="1" objects="1" scenarios="1"/>
  <mergeCells count="8">
    <mergeCell ref="A1:J1"/>
    <mergeCell ref="Z10:AB10"/>
    <mergeCell ref="C12:D12"/>
    <mergeCell ref="C8:D8"/>
    <mergeCell ref="C11:D11"/>
    <mergeCell ref="G10:I10"/>
    <mergeCell ref="K10:O10"/>
    <mergeCell ref="S10:X10"/>
  </mergeCells>
  <phoneticPr fontId="20" type="noConversion"/>
  <conditionalFormatting sqref="F12">
    <cfRule type="expression" dxfId="1" priority="1">
      <formula>$F$12&gt;30</formula>
    </cfRule>
  </conditionalFormatting>
  <conditionalFormatting sqref="O12">
    <cfRule type="expression" dxfId="0" priority="3">
      <formula>$I$12&lt;&gt;$O$12</formula>
    </cfRule>
  </conditionalFormatting>
  <dataValidations count="1">
    <dataValidation type="list" allowBlank="1" showInputMessage="1" showErrorMessage="1" sqref="P12" xr:uid="{156D483E-68B7-4349-9F97-0E68C81B9C3D}">
      <formula1>"Compra directa,Segunda licitación"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72" orientation="landscape" r:id="rId1"/>
  <headerFooter differentFirst="1">
    <oddHeader>&amp;RTabla de ayuda al cálculo del importe total/presupuesto de licitación, valor estimado del art. 101 LCSP, distribución del gasto por anualidades, etc. del contrato basado en AM 21/2023</oddHeader>
    <oddFooter>&amp;CLote 6_ AM 21/2023&amp;R&amp;P</oddFooter>
  </headerFooter>
  <colBreaks count="2" manualBreakCount="2">
    <brk id="10" max="12" man="1"/>
    <brk id="15" max="12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INSTRUCCIONES</vt:lpstr>
      <vt:lpstr>L1-Península</vt:lpstr>
      <vt:lpstr>L2-Canarias</vt:lpstr>
      <vt:lpstr>L4-Ceuta</vt:lpstr>
      <vt:lpstr>L5-Melilla</vt:lpstr>
      <vt:lpstr>L6-Baleares</vt:lpstr>
      <vt:lpstr>INSTRUCCIONES!Área_de_impresión</vt:lpstr>
      <vt:lpstr>'L4-Ceuta'!Área_de_impresión</vt:lpstr>
      <vt:lpstr>'L5-Melilla'!Área_de_impresión</vt:lpstr>
      <vt:lpstr>'L6-Baleares'!Área_de_impresión</vt:lpstr>
    </vt:vector>
  </TitlesOfParts>
  <Company>ALC05SCCM02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Enebral Prieto, Mª Teresa</dc:creator>
  <cp:lastModifiedBy>Enebral Prieto, Mª Teresa</cp:lastModifiedBy>
  <cp:lastPrinted>2024-07-23T13:09:15Z</cp:lastPrinted>
  <dcterms:created xsi:type="dcterms:W3CDTF">2022-06-14T11:24:40Z</dcterms:created>
  <dcterms:modified xsi:type="dcterms:W3CDTF">2024-07-24T08:23:49Z</dcterms:modified>
</cp:coreProperties>
</file>